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75" windowHeight="10740" activeTab="0"/>
  </bookViews>
  <sheets>
    <sheet name="Sheet1" sheetId="1" r:id="rId1"/>
    <sheet name="Sheet2" sheetId="2" r:id="rId2"/>
    <sheet name="Sheet3" sheetId="3" r:id="rId3"/>
  </sheets>
  <definedNames>
    <definedName name="_ftn1" localSheetId="0">'Sheet1'!$I$124</definedName>
    <definedName name="_ftnref1" localSheetId="0">'Sheet1'!$A$34</definedName>
  </definedNames>
  <calcPr fullCalcOnLoad="1"/>
</workbook>
</file>

<file path=xl/sharedStrings.xml><?xml version="1.0" encoding="utf-8"?>
<sst xmlns="http://schemas.openxmlformats.org/spreadsheetml/2006/main" count="236" uniqueCount="171">
  <si>
    <t>Table of Long-Term Care Vulnerability</t>
  </si>
  <si>
    <t xml:space="preserve">1. How many older people coming?  </t>
  </si>
  <si>
    <t>People age 85+</t>
  </si>
  <si>
    <t>United States</t>
  </si>
  <si>
    <t>Score</t>
  </si>
  <si>
    <t>State</t>
  </si>
  <si>
    <t>2012 to 2032 increase</t>
  </si>
  <si>
    <t>2012 to 2050 increase</t>
  </si>
  <si>
    <t xml:space="preserve">2.  How sick are they?  </t>
  </si>
  <si>
    <t>People age 65+ with disabilities, 2010</t>
  </si>
  <si>
    <t>a.  Self-care difficulty</t>
  </si>
  <si>
    <t>b.  Cognitive difficulty</t>
  </si>
  <si>
    <t>c.  Any disability</t>
  </si>
  <si>
    <t>Residents with dementia, 2010</t>
  </si>
  <si>
    <t>3.  How viable is Medicaid as a long-term care payer?</t>
  </si>
  <si>
    <t>Expenditure trends</t>
  </si>
  <si>
    <t>Percent of budget for Medicaid</t>
  </si>
  <si>
    <t>Medicaid LTSS spending change for older people and adults with physical disabilities</t>
  </si>
  <si>
    <t xml:space="preserve">Medicaid nursing facility spending change </t>
  </si>
  <si>
    <t>Medicaid HCBS spending change for older people and adults with physical disabilities</t>
  </si>
  <si>
    <t>Medicaid HCBS change as a % of LTSS spending for older people and adults with physical disabilities</t>
  </si>
  <si>
    <t>Federal Medical Assistance Percentage (FMAP)</t>
  </si>
  <si>
    <t>50% (minimum)</t>
  </si>
  <si>
    <t>Other Medicaid sub-factors</t>
  </si>
  <si>
    <t>Medicaid expansion under ACA?</t>
  </si>
  <si>
    <t>Easy</t>
  </si>
  <si>
    <t>Low reimbursement vulnerability (shortfall per SNF bed day)</t>
  </si>
  <si>
    <t>Cost shifting:  Medicaid nursing home rate as percentage of private pay rate</t>
  </si>
  <si>
    <t>Dual eligibles vulnerability</t>
  </si>
  <si>
    <t>Dual eligibles as share of all Medicaid enrollees</t>
  </si>
  <si>
    <t>Duals as share of all aged and disabled enrollees</t>
  </si>
  <si>
    <t>Dual Eligible Spending as % of Total Medicaid</t>
  </si>
  <si>
    <t>Rebalancing vulnerability</t>
  </si>
  <si>
    <t>Family Caregivers #/1000, Rank</t>
  </si>
  <si>
    <t>137, 25</t>
  </si>
  <si>
    <t>$1,460, 25</t>
  </si>
  <si>
    <t>Value in $Million/1000, Rank</t>
  </si>
  <si>
    <t>Ratio, Rank</t>
  </si>
  <si>
    <t>3.8, 25</t>
  </si>
  <si>
    <t>Managed care vulnerability</t>
  </si>
  <si>
    <t>Managed care for aged, blind and disabled recipients?</t>
  </si>
  <si>
    <t>Expanding</t>
  </si>
  <si>
    <t>Managed care for “dual eligibles”?</t>
  </si>
  <si>
    <t>4.  How reliable is federal revenue on which Medicaid mostly depends?</t>
  </si>
  <si>
    <t>Federal and state shares of Medicaid</t>
  </si>
  <si>
    <t>63.7% federal; 36.3% state</t>
  </si>
  <si>
    <t>Dependency on “provider taxes”</t>
  </si>
  <si>
    <t>Every state but Alaska</t>
  </si>
  <si>
    <t>Social Security role in sustaining Medicaid (2013 infinite-horizon unfunded liability)</t>
  </si>
  <si>
    <t>$23.1 trillion</t>
  </si>
  <si>
    <t>Medicare role in sustaining Medicaid (2013 infinite-horizon unfunded liability)</t>
  </si>
  <si>
    <t>$43.0 trillion</t>
  </si>
  <si>
    <t>5.  How reliable is state revenue on which Medicaid secondarily depends?</t>
  </si>
  <si>
    <r>
      <t>Rich States, Poor States</t>
    </r>
    <r>
      <rPr>
        <sz val="12"/>
        <rFont val="Times New Roman"/>
        <family val="1"/>
      </rPr>
      <t xml:space="preserve"> “Economic Competitiveness Index”</t>
    </r>
  </si>
  <si>
    <t>Economic Performance Rank</t>
  </si>
  <si>
    <t>Economic Outlook Rank</t>
  </si>
  <si>
    <t>“Fiscal Policy Report Card,” Grades state Governors from A to F on their fiscal policies</t>
  </si>
  <si>
    <t>6.  How much private pay is available to relieve LTC financing pressure on Medicaid?</t>
  </si>
  <si>
    <t>Asset spend down potential</t>
  </si>
  <si>
    <t>Estate recoveries (2004, latest data)</t>
  </si>
  <si>
    <t>Total</t>
  </si>
  <si>
    <t>As a % of nursing home spending</t>
  </si>
  <si>
    <t>Range</t>
  </si>
  <si>
    <t>U.S. Average:  .8%</t>
  </si>
  <si>
    <t>From 5.8% (Oregon) to 0.0% (Georgia)</t>
  </si>
  <si>
    <t>Home equity for LTC financing</t>
  </si>
  <si>
    <t>Medicaid home equity exemption</t>
  </si>
  <si>
    <t>From $536,000 to $802,000 as of 2013</t>
  </si>
  <si>
    <t>Private long-term care insurance</t>
  </si>
  <si>
    <t xml:space="preserve">LTCI market penetration  </t>
  </si>
  <si>
    <t>Private LTCI policies</t>
  </si>
  <si>
    <t>Policies per 1000 population</t>
  </si>
  <si>
    <t>LTC partnership</t>
  </si>
  <si>
    <t>31 states approved</t>
  </si>
  <si>
    <t>LTCI tax incentives</t>
  </si>
  <si>
    <t>36 states and DC</t>
  </si>
  <si>
    <t>7.  How strong is dependency on public programs (entitlement mentality) cradle to grave?</t>
  </si>
  <si>
    <t>Births financed by Medicaid (2010)</t>
  </si>
  <si>
    <t>Range:</t>
  </si>
  <si>
    <t>Totals</t>
  </si>
  <si>
    <t>Score 
(out of 1,000)</t>
  </si>
  <si>
    <t>35 states and ranges from $5.36/hr. in Idado to $29.13 in Hawaii</t>
  </si>
  <si>
    <t>Welfare exceeds minimum wage in . . .</t>
  </si>
  <si>
    <t>Social Security Disability Insurance replaces work</t>
  </si>
  <si>
    <t xml:space="preserve"> SSDI Beneficiaries, Ages 18-64</t>
  </si>
  <si>
    <t xml:space="preserve">Unfunded pension liabilities of state and local governments </t>
  </si>
  <si>
    <t>US:  $3 trillion</t>
  </si>
  <si>
    <t>To fund would require:</t>
  </si>
  <si>
    <t xml:space="preserve">$1,385 tax increase per household per year for 30 years  </t>
  </si>
  <si>
    <t>Nursing facility residents with . . .</t>
  </si>
  <si>
    <t>Medicaid as primary payer,</t>
  </si>
  <si>
    <t>Medicare as primary payer,</t>
  </si>
  <si>
    <t>Other as primary payer</t>
  </si>
  <si>
    <t>Medicaid recipients with prepaid burial plans that avoid spend down requirements</t>
  </si>
  <si>
    <t>Approx. 80%</t>
  </si>
  <si>
    <t>Weight (%)</t>
  </si>
  <si>
    <t>From WY #1 to MI #50</t>
  </si>
  <si>
    <t>From UT #1 to NY#50</t>
  </si>
  <si>
    <t>From Sam Brownback (R), Kansas, 69, A To Pat Quinn (D), Illinois, 16, F</t>
  </si>
  <si>
    <t>Mercatus “Freedom Index”</t>
  </si>
  <si>
    <t>Combined personal/economic rank; change from 2009</t>
  </si>
  <si>
    <t>State Budget Shortfalls (2013)</t>
  </si>
  <si>
    <t>30+DC Yes</t>
  </si>
  <si>
    <t>Total Score for Category 1</t>
  </si>
  <si>
    <t>Total Score for Category 2</t>
  </si>
  <si>
    <t>Total Score for Category 3</t>
  </si>
  <si>
    <t>Total Score for Category 4</t>
  </si>
  <si>
    <t>Total Score for Category 5</t>
  </si>
  <si>
    <t>Total Score for Category 6</t>
  </si>
  <si>
    <t>Total Score for Category 7</t>
  </si>
  <si>
    <t>Number and percent in 2012</t>
  </si>
  <si>
    <t>6,426,000 / 2%</t>
  </si>
  <si>
    <t>(% and Rank)</t>
  </si>
  <si>
    <t>(%, Rank)</t>
  </si>
  <si>
    <t>(#, Rank)</t>
  </si>
  <si>
    <t>Supplemental Nutrition Assistance Program (Food Stamps), 2012</t>
  </si>
  <si>
    <t>Participants (ave. per month)</t>
  </si>
  <si>
    <t>Percent of population</t>
  </si>
  <si>
    <t>Total annual benefits</t>
  </si>
  <si>
    <t>Ave. benefit per person per month</t>
  </si>
  <si>
    <t>26 yes; 22 no; 3 undecided</t>
  </si>
  <si>
    <t>Medicaid LTC eligibility and Medicaid planning (Rank on range from less easy to more easy)</t>
  </si>
  <si>
    <t>US:  $368,330M</t>
  </si>
  <si>
    <t>Five year % increase (2004-2009)</t>
  </si>
  <si>
    <t>Total Medicaid spending (2009)</t>
  </si>
  <si>
    <t>Federal debt</t>
  </si>
  <si>
    <t>$16.7 trillion (a/of 09/22/13)</t>
  </si>
  <si>
    <t>State economies must generate sufficient revenue to support LTC financing.</t>
  </si>
  <si>
    <t>Forbes Best States for Business and Careers</t>
  </si>
  <si>
    <t>From Utah #1 to Maine #50</t>
  </si>
  <si>
    <t>From #1, North Dakota; +4 To #50, New York; 0% change</t>
  </si>
  <si>
    <t>Higher if easy eligibility can become less easy</t>
  </si>
  <si>
    <t xml:space="preserve">Total:  $361,766,396 </t>
  </si>
  <si>
    <t>144 billion, trust fund depleted in three years</t>
  </si>
  <si>
    <t>Max Score</t>
  </si>
  <si>
    <t>U.S.:  47.8%
From 69% in LA to 24% in HI</t>
  </si>
  <si>
    <t>Tax Foundation
State-Local Tax Burden</t>
  </si>
  <si>
    <t>U.S. Average:  9.9%; 
Range: #1, New York, 12.8% to #50, Alaska, 7.0%</t>
  </si>
  <si>
    <t>(Number, Rank)</t>
  </si>
  <si>
    <t>Vulnerable</t>
  </si>
  <si>
    <t>Yes, after MOE ends.</t>
  </si>
  <si>
    <t>Yes</t>
  </si>
  <si>
    <t>142,000  (1.7%)</t>
  </si>
  <si>
    <t>8.0%    24</t>
  </si>
  <si>
    <t>8.7%     28</t>
  </si>
  <si>
    <t>35%     31</t>
  </si>
  <si>
    <t>45%     31</t>
  </si>
  <si>
    <t>47%, 7th</t>
  </si>
  <si>
    <t>17%, 19th</t>
  </si>
  <si>
    <t>171%, 3rd</t>
  </si>
  <si>
    <t>16%, 5th</t>
  </si>
  <si>
    <t>No a/o 9/16/13</t>
  </si>
  <si>
    <t>Less easy</t>
  </si>
  <si>
    <t>150, 10</t>
  </si>
  <si>
    <t>$1,480, 29</t>
  </si>
  <si>
    <t>6.0, 10</t>
  </si>
  <si>
    <t>$5,806M    23</t>
  </si>
  <si>
    <t>47%, 7</t>
  </si>
  <si>
    <t xml:space="preserve">1 tax over 3.5% </t>
  </si>
  <si>
    <t>Less Vulnerable</t>
  </si>
  <si>
    <t>Bob McDonnell (R), score 50, grade C</t>
  </si>
  <si>
    <t>#8,+1</t>
  </si>
  <si>
    <t>#30, 9.3%</t>
  </si>
  <si>
    <t>Yes, $145M</t>
  </si>
  <si>
    <t>65, Rank 10</t>
  </si>
  <si>
    <t>Federal, state deduction and credit</t>
  </si>
  <si>
    <t>$7.15
Rank:  10</t>
  </si>
  <si>
    <t xml:space="preserve">$1,066 tax increase per household per year for 30 years </t>
  </si>
  <si>
    <t>61%     33</t>
  </si>
  <si>
    <t>19%       2</t>
  </si>
  <si>
    <t>20%     34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</si>
</sst>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[$-409]h:mm:ss\ AM/PM"/>
    <numFmt numFmtId="170" formatCode="0.0%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i/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9" fontId="1" fillId="0" borderId="0" xfId="0" applyNumberFormat="1" applyFont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 vertical="center"/>
    </xf>
    <xf numFmtId="8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9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8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1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center"/>
    </xf>
    <xf numFmtId="0" fontId="0" fillId="24" borderId="14" xfId="0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="85" zoomScaleNormal="85" zoomScalePageLayoutView="0" workbookViewId="0" topLeftCell="A112">
      <selection activeCell="G137" sqref="G137"/>
    </sheetView>
  </sheetViews>
  <sheetFormatPr defaultColWidth="9.140625" defaultRowHeight="12.75"/>
  <cols>
    <col min="4" max="4" width="13.28125" style="0" customWidth="1"/>
    <col min="6" max="6" width="28.28125" style="0" customWidth="1"/>
    <col min="7" max="7" width="11.7109375" style="0" customWidth="1"/>
    <col min="8" max="8" width="13.7109375" style="0" customWidth="1"/>
    <col min="9" max="9" width="28.00390625" style="6" customWidth="1"/>
    <col min="10" max="10" width="12.140625" style="0" customWidth="1"/>
    <col min="11" max="11" width="36.7109375" style="6" customWidth="1"/>
    <col min="12" max="12" width="12.57421875" style="0" customWidth="1"/>
  </cols>
  <sheetData>
    <row r="1" ht="15.75">
      <c r="A1" s="1" t="s">
        <v>0</v>
      </c>
    </row>
    <row r="3" spans="1:8" ht="15.75">
      <c r="A3" t="s">
        <v>1</v>
      </c>
      <c r="G3" s="4" t="s">
        <v>95</v>
      </c>
      <c r="H3" s="4" t="s">
        <v>134</v>
      </c>
    </row>
    <row r="4" spans="7:8" ht="12.75">
      <c r="G4" s="9">
        <v>5</v>
      </c>
      <c r="H4" s="6">
        <f>G4*10</f>
        <v>50</v>
      </c>
    </row>
    <row r="5" spans="1:12" ht="15.75">
      <c r="A5" s="2" t="s">
        <v>2</v>
      </c>
      <c r="I5" s="4" t="s">
        <v>3</v>
      </c>
      <c r="J5" s="4" t="s">
        <v>4</v>
      </c>
      <c r="K5" s="4" t="s">
        <v>5</v>
      </c>
      <c r="L5" s="4" t="s">
        <v>4</v>
      </c>
    </row>
    <row r="6" spans="1:12" ht="15.75">
      <c r="A6" s="3" t="s">
        <v>110</v>
      </c>
      <c r="I6" s="5" t="s">
        <v>111</v>
      </c>
      <c r="J6" s="8">
        <v>10</v>
      </c>
      <c r="K6" s="13" t="s">
        <v>142</v>
      </c>
      <c r="L6" s="8">
        <v>12</v>
      </c>
    </row>
    <row r="7" spans="1:12" ht="15.75">
      <c r="A7" s="3" t="s">
        <v>6</v>
      </c>
      <c r="I7" s="7">
        <v>0.69</v>
      </c>
      <c r="J7" s="8">
        <v>5</v>
      </c>
      <c r="K7" s="7">
        <v>1.01</v>
      </c>
      <c r="L7" s="8">
        <v>2</v>
      </c>
    </row>
    <row r="8" spans="1:12" ht="15.75">
      <c r="A8" s="3" t="s">
        <v>7</v>
      </c>
      <c r="I8" s="7">
        <v>2.24</v>
      </c>
      <c r="J8" s="8">
        <v>2</v>
      </c>
      <c r="K8" s="7">
        <v>3.07</v>
      </c>
      <c r="L8" s="8">
        <v>0</v>
      </c>
    </row>
    <row r="9" spans="1:12" ht="15.75">
      <c r="A9" s="3"/>
      <c r="I9" s="29" t="s">
        <v>103</v>
      </c>
      <c r="J9" s="30">
        <f>SUM(J6:J8)</f>
        <v>17</v>
      </c>
      <c r="K9" s="30"/>
      <c r="L9" s="30">
        <f>SUM(L6:L8)</f>
        <v>14</v>
      </c>
    </row>
    <row r="10" spans="4:7" ht="12.75">
      <c r="D10" s="6"/>
      <c r="E10" s="6"/>
      <c r="F10" s="6"/>
      <c r="G10" s="6"/>
    </row>
    <row r="11" ht="15.75">
      <c r="E11" s="3"/>
    </row>
    <row r="15" spans="1:8" ht="15.75">
      <c r="A15" s="3" t="s">
        <v>8</v>
      </c>
      <c r="G15" s="4" t="s">
        <v>95</v>
      </c>
      <c r="H15" s="4" t="s">
        <v>134</v>
      </c>
    </row>
    <row r="16" spans="7:8" ht="12.75">
      <c r="G16" s="9">
        <v>5</v>
      </c>
      <c r="H16" s="6">
        <f>G16*10</f>
        <v>50</v>
      </c>
    </row>
    <row r="17" spans="1:11" ht="15.75">
      <c r="A17" s="2" t="s">
        <v>9</v>
      </c>
      <c r="K17" s="4" t="s">
        <v>5</v>
      </c>
    </row>
    <row r="18" spans="9:14" ht="15.75">
      <c r="I18" s="4" t="s">
        <v>3</v>
      </c>
      <c r="J18" s="4" t="s">
        <v>4</v>
      </c>
      <c r="K18" s="13" t="s">
        <v>112</v>
      </c>
      <c r="L18" s="4" t="s">
        <v>4</v>
      </c>
      <c r="N18" s="4"/>
    </row>
    <row r="19" spans="2:12" ht="15.75">
      <c r="B19" s="3" t="s">
        <v>10</v>
      </c>
      <c r="I19" s="10">
        <v>0.088</v>
      </c>
      <c r="J19" s="8">
        <v>8</v>
      </c>
      <c r="K19" s="13" t="s">
        <v>143</v>
      </c>
      <c r="L19" s="8">
        <v>10</v>
      </c>
    </row>
    <row r="20" spans="2:12" ht="15.75">
      <c r="B20" s="3" t="s">
        <v>11</v>
      </c>
      <c r="I20" s="10">
        <v>0.095</v>
      </c>
      <c r="J20" s="8">
        <v>7</v>
      </c>
      <c r="K20" s="13" t="s">
        <v>144</v>
      </c>
      <c r="L20" s="8">
        <v>9</v>
      </c>
    </row>
    <row r="21" spans="2:12" ht="15.75">
      <c r="B21" s="3" t="s">
        <v>12</v>
      </c>
      <c r="I21" s="7">
        <v>0.37</v>
      </c>
      <c r="J21" s="8">
        <v>4</v>
      </c>
      <c r="K21" s="13" t="s">
        <v>145</v>
      </c>
      <c r="L21" s="8">
        <v>5</v>
      </c>
    </row>
    <row r="22" spans="9:12" ht="15.75">
      <c r="I22" s="7"/>
      <c r="J22" s="6"/>
      <c r="L22" s="6"/>
    </row>
    <row r="23" spans="1:12" ht="15.75">
      <c r="A23" s="2" t="s">
        <v>13</v>
      </c>
      <c r="I23" s="7">
        <v>0.46</v>
      </c>
      <c r="J23" s="8">
        <v>3</v>
      </c>
      <c r="K23" s="13" t="s">
        <v>146</v>
      </c>
      <c r="L23" s="9">
        <v>3</v>
      </c>
    </row>
    <row r="24" spans="1:14" ht="15.75">
      <c r="A24" s="2"/>
      <c r="I24" s="29" t="s">
        <v>104</v>
      </c>
      <c r="J24" s="30">
        <f>SUM(J19:J23)</f>
        <v>22</v>
      </c>
      <c r="K24" s="30"/>
      <c r="L24" s="30">
        <f>SUM(L19:L23)</f>
        <v>27</v>
      </c>
      <c r="N24" s="6"/>
    </row>
    <row r="26" spans="1:12" ht="15.75" customHeight="1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</row>
    <row r="27" spans="1:12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</row>
    <row r="28" spans="1:12" ht="12.7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30" spans="1:8" ht="15.75">
      <c r="A30" s="3" t="s">
        <v>14</v>
      </c>
      <c r="G30" s="4" t="s">
        <v>95</v>
      </c>
      <c r="H30" s="4" t="s">
        <v>134</v>
      </c>
    </row>
    <row r="31" spans="7:11" ht="15.75">
      <c r="G31" s="9">
        <v>15</v>
      </c>
      <c r="H31" s="6">
        <f>G31*10</f>
        <v>150</v>
      </c>
      <c r="K31" s="4" t="s">
        <v>5</v>
      </c>
    </row>
    <row r="32" spans="1:12" ht="15.75">
      <c r="A32" s="2" t="s">
        <v>15</v>
      </c>
      <c r="I32" s="4" t="s">
        <v>3</v>
      </c>
      <c r="J32" s="4" t="s">
        <v>4</v>
      </c>
      <c r="K32" s="6" t="s">
        <v>113</v>
      </c>
      <c r="L32" s="4" t="s">
        <v>4</v>
      </c>
    </row>
    <row r="34" spans="1:12" ht="15.75">
      <c r="A34" s="3" t="s">
        <v>16</v>
      </c>
      <c r="I34" s="15">
        <v>0.237</v>
      </c>
      <c r="J34" s="8">
        <v>6</v>
      </c>
      <c r="K34" s="15">
        <v>0.169</v>
      </c>
      <c r="L34" s="8">
        <v>9</v>
      </c>
    </row>
    <row r="35" spans="1:12" ht="15.75" customHeight="1">
      <c r="A35" s="12" t="s">
        <v>17</v>
      </c>
      <c r="D35" s="11"/>
      <c r="I35" s="7">
        <v>0.28</v>
      </c>
      <c r="J35" s="8">
        <v>5</v>
      </c>
      <c r="K35" s="13" t="s">
        <v>147</v>
      </c>
      <c r="L35" s="8">
        <v>2</v>
      </c>
    </row>
    <row r="36" spans="1:12" ht="15.75">
      <c r="A36" s="3" t="s">
        <v>18</v>
      </c>
      <c r="I36" s="7">
        <v>0.12</v>
      </c>
      <c r="J36" s="8">
        <v>8</v>
      </c>
      <c r="K36" s="13" t="s">
        <v>148</v>
      </c>
      <c r="L36" s="8">
        <v>2</v>
      </c>
    </row>
    <row r="37" spans="1:12" ht="15.75">
      <c r="A37" s="3" t="s">
        <v>19</v>
      </c>
      <c r="I37" s="7">
        <v>0.7</v>
      </c>
      <c r="J37" s="8">
        <v>6</v>
      </c>
      <c r="K37" s="13" t="s">
        <v>149</v>
      </c>
      <c r="L37" s="8">
        <v>1</v>
      </c>
    </row>
    <row r="38" spans="1:12" ht="34.5" customHeight="1">
      <c r="A38" s="40" t="s">
        <v>20</v>
      </c>
      <c r="B38" s="40"/>
      <c r="C38" s="40"/>
      <c r="D38" s="40"/>
      <c r="E38" s="40"/>
      <c r="F38" s="40"/>
      <c r="G38" s="40"/>
      <c r="H38" s="40"/>
      <c r="I38" s="16">
        <v>0.09</v>
      </c>
      <c r="J38" s="8">
        <v>5</v>
      </c>
      <c r="K38" s="13" t="s">
        <v>150</v>
      </c>
      <c r="L38" s="8">
        <v>1</v>
      </c>
    </row>
    <row r="39" spans="1:12" ht="15.75">
      <c r="A39" s="3" t="s">
        <v>21</v>
      </c>
      <c r="I39" s="13" t="s">
        <v>22</v>
      </c>
      <c r="J39" s="8">
        <v>8</v>
      </c>
      <c r="K39" s="7">
        <v>0.5</v>
      </c>
      <c r="L39" s="8">
        <v>8</v>
      </c>
    </row>
    <row r="41" spans="1:11" ht="15.75">
      <c r="A41" s="2" t="s">
        <v>23</v>
      </c>
      <c r="K41" s="4" t="s">
        <v>5</v>
      </c>
    </row>
    <row r="42" spans="9:12" ht="15.75">
      <c r="I42" s="4" t="s">
        <v>3</v>
      </c>
      <c r="J42" s="4" t="s">
        <v>4</v>
      </c>
      <c r="K42" s="6" t="s">
        <v>113</v>
      </c>
      <c r="L42" s="4" t="s">
        <v>4</v>
      </c>
    </row>
    <row r="43" spans="1:12" ht="15.75">
      <c r="A43" s="3" t="s">
        <v>24</v>
      </c>
      <c r="I43" s="13" t="s">
        <v>120</v>
      </c>
      <c r="J43" s="8">
        <v>3</v>
      </c>
      <c r="K43" s="13" t="s">
        <v>151</v>
      </c>
      <c r="L43" s="8">
        <v>5</v>
      </c>
    </row>
    <row r="44" spans="1:12" ht="16.5" customHeight="1">
      <c r="A44" s="3" t="s">
        <v>121</v>
      </c>
      <c r="G44" s="3"/>
      <c r="H44" s="3"/>
      <c r="I44" s="13" t="s">
        <v>25</v>
      </c>
      <c r="J44" s="8">
        <v>4</v>
      </c>
      <c r="K44" s="13" t="s">
        <v>152</v>
      </c>
      <c r="L44" s="8">
        <v>6</v>
      </c>
    </row>
    <row r="45" spans="1:12" ht="15.75">
      <c r="A45" s="3" t="s">
        <v>26</v>
      </c>
      <c r="I45" s="17">
        <v>22.34</v>
      </c>
      <c r="J45" s="8">
        <v>3</v>
      </c>
      <c r="K45" s="17">
        <v>10.15</v>
      </c>
      <c r="L45" s="8">
        <v>6</v>
      </c>
    </row>
    <row r="46" spans="1:12" ht="15.75">
      <c r="A46" s="3" t="s">
        <v>27</v>
      </c>
      <c r="I46" s="15">
        <v>0.922</v>
      </c>
      <c r="J46" s="8">
        <v>4</v>
      </c>
      <c r="K46" s="15">
        <v>0.801</v>
      </c>
      <c r="L46" s="8">
        <v>3</v>
      </c>
    </row>
    <row r="48" spans="1:11" ht="15.75">
      <c r="A48" s="2" t="s">
        <v>28</v>
      </c>
      <c r="K48" s="4" t="s">
        <v>5</v>
      </c>
    </row>
    <row r="49" spans="9:12" ht="15.75">
      <c r="I49" s="4" t="s">
        <v>3</v>
      </c>
      <c r="J49" s="4" t="s">
        <v>4</v>
      </c>
      <c r="K49" s="6" t="s">
        <v>113</v>
      </c>
      <c r="L49" s="4" t="s">
        <v>4</v>
      </c>
    </row>
    <row r="50" spans="1:12" ht="15.75">
      <c r="A50" s="3" t="s">
        <v>29</v>
      </c>
      <c r="I50" s="7">
        <v>0.15</v>
      </c>
      <c r="J50" s="8">
        <v>3</v>
      </c>
      <c r="K50" s="7">
        <v>0.19</v>
      </c>
      <c r="L50" s="8">
        <v>2</v>
      </c>
    </row>
    <row r="51" spans="1:12" ht="15.75">
      <c r="A51" s="3" t="s">
        <v>30</v>
      </c>
      <c r="I51" s="7">
        <v>0.6</v>
      </c>
      <c r="J51" s="8">
        <v>3</v>
      </c>
      <c r="K51" s="7">
        <v>0.65</v>
      </c>
      <c r="L51" s="8">
        <v>2</v>
      </c>
    </row>
    <row r="52" spans="1:12" ht="15.75">
      <c r="A52" s="3" t="s">
        <v>31</v>
      </c>
      <c r="I52" s="7">
        <v>0.39</v>
      </c>
      <c r="J52" s="8">
        <v>3</v>
      </c>
      <c r="K52" s="7">
        <v>0.4</v>
      </c>
      <c r="L52" s="8">
        <v>0</v>
      </c>
    </row>
    <row r="54" spans="1:11" ht="15.75">
      <c r="A54" s="2" t="s">
        <v>32</v>
      </c>
      <c r="I54" s="4" t="s">
        <v>3</v>
      </c>
      <c r="K54" s="4" t="s">
        <v>5</v>
      </c>
    </row>
    <row r="55" spans="9:12" ht="15.75">
      <c r="I55" s="6" t="s">
        <v>138</v>
      </c>
      <c r="J55" s="4" t="s">
        <v>4</v>
      </c>
      <c r="K55" s="6" t="s">
        <v>113</v>
      </c>
      <c r="L55" s="4" t="s">
        <v>4</v>
      </c>
    </row>
    <row r="56" spans="1:12" ht="15.75">
      <c r="A56" s="3" t="s">
        <v>33</v>
      </c>
      <c r="I56" s="13" t="s">
        <v>34</v>
      </c>
      <c r="J56" s="8">
        <v>8</v>
      </c>
      <c r="K56" s="13" t="s">
        <v>153</v>
      </c>
      <c r="L56" s="8">
        <v>10</v>
      </c>
    </row>
    <row r="57" spans="1:12" ht="15.75">
      <c r="A57" s="3" t="s">
        <v>36</v>
      </c>
      <c r="I57" s="13" t="s">
        <v>35</v>
      </c>
      <c r="J57" s="8">
        <v>8</v>
      </c>
      <c r="K57" s="33" t="s">
        <v>154</v>
      </c>
      <c r="L57" s="8">
        <v>8</v>
      </c>
    </row>
    <row r="58" spans="1:12" ht="15.75">
      <c r="A58" s="3" t="s">
        <v>37</v>
      </c>
      <c r="I58" s="13" t="s">
        <v>38</v>
      </c>
      <c r="J58" s="8">
        <v>8</v>
      </c>
      <c r="K58" s="13" t="s">
        <v>155</v>
      </c>
      <c r="L58" s="8">
        <v>10</v>
      </c>
    </row>
    <row r="60" spans="1:11" ht="15.75">
      <c r="A60" s="2" t="s">
        <v>39</v>
      </c>
      <c r="K60" s="4" t="s">
        <v>5</v>
      </c>
    </row>
    <row r="61" spans="9:12" ht="15.75">
      <c r="I61" s="4" t="s">
        <v>3</v>
      </c>
      <c r="J61" s="4" t="s">
        <v>4</v>
      </c>
      <c r="K61" s="6" t="s">
        <v>113</v>
      </c>
      <c r="L61" s="4" t="s">
        <v>4</v>
      </c>
    </row>
    <row r="62" spans="1:12" ht="15.75">
      <c r="A62" s="3" t="s">
        <v>40</v>
      </c>
      <c r="I62" s="13" t="s">
        <v>41</v>
      </c>
      <c r="J62" s="8">
        <v>6</v>
      </c>
      <c r="K62" s="13" t="s">
        <v>41</v>
      </c>
      <c r="L62" s="8">
        <v>4</v>
      </c>
    </row>
    <row r="63" spans="1:12" ht="15.75">
      <c r="A63" s="3" t="s">
        <v>42</v>
      </c>
      <c r="I63" s="13" t="s">
        <v>41</v>
      </c>
      <c r="J63" s="8">
        <v>6</v>
      </c>
      <c r="K63" s="13" t="s">
        <v>41</v>
      </c>
      <c r="L63" s="8">
        <v>2</v>
      </c>
    </row>
    <row r="64" spans="9:12" ht="15.75">
      <c r="I64" s="29" t="s">
        <v>105</v>
      </c>
      <c r="J64" s="30">
        <f>SUM(J34:J63)</f>
        <v>97</v>
      </c>
      <c r="K64" s="30"/>
      <c r="L64" s="30">
        <f>SUM(L34:L63)</f>
        <v>81</v>
      </c>
    </row>
    <row r="66" ht="15.75">
      <c r="E66" s="3"/>
    </row>
    <row r="69" spans="1:8" ht="15.75">
      <c r="A69" s="3" t="s">
        <v>43</v>
      </c>
      <c r="G69" s="4" t="s">
        <v>95</v>
      </c>
      <c r="H69" s="4" t="s">
        <v>134</v>
      </c>
    </row>
    <row r="70" spans="7:11" ht="15.75">
      <c r="G70" s="9">
        <v>20</v>
      </c>
      <c r="H70" s="6">
        <f>G70*10</f>
        <v>200</v>
      </c>
      <c r="K70" s="4" t="s">
        <v>5</v>
      </c>
    </row>
    <row r="71" spans="9:12" ht="15.75">
      <c r="I71" s="4" t="s">
        <v>3</v>
      </c>
      <c r="J71" s="4" t="s">
        <v>4</v>
      </c>
      <c r="K71" s="6" t="s">
        <v>114</v>
      </c>
      <c r="L71" s="4" t="s">
        <v>4</v>
      </c>
    </row>
    <row r="73" spans="1:12" ht="15.75">
      <c r="A73" s="3" t="s">
        <v>124</v>
      </c>
      <c r="I73" s="13" t="s">
        <v>122</v>
      </c>
      <c r="J73" s="8">
        <v>15</v>
      </c>
      <c r="K73" s="13" t="s">
        <v>156</v>
      </c>
      <c r="L73" s="8">
        <v>15</v>
      </c>
    </row>
    <row r="74" spans="1:12" ht="15.75">
      <c r="A74" s="3" t="s">
        <v>123</v>
      </c>
      <c r="I74" s="7">
        <v>0.29</v>
      </c>
      <c r="J74" s="8">
        <v>15</v>
      </c>
      <c r="K74" s="13" t="s">
        <v>157</v>
      </c>
      <c r="L74" s="8">
        <v>7</v>
      </c>
    </row>
    <row r="75" spans="1:12" ht="15.75">
      <c r="A75" s="3" t="s">
        <v>44</v>
      </c>
      <c r="I75" s="13" t="s">
        <v>45</v>
      </c>
      <c r="J75" s="8">
        <v>15</v>
      </c>
      <c r="K75" s="15">
        <v>0.43</v>
      </c>
      <c r="L75" s="8">
        <v>10</v>
      </c>
    </row>
    <row r="76" spans="1:12" ht="15.75">
      <c r="A76" s="3" t="s">
        <v>46</v>
      </c>
      <c r="I76" s="13" t="s">
        <v>47</v>
      </c>
      <c r="J76" s="8">
        <v>10</v>
      </c>
      <c r="K76" s="13" t="s">
        <v>158</v>
      </c>
      <c r="L76" s="8">
        <v>7</v>
      </c>
    </row>
    <row r="77" spans="1:12" ht="15.75">
      <c r="A77" s="3" t="s">
        <v>48</v>
      </c>
      <c r="I77" s="13" t="s">
        <v>49</v>
      </c>
      <c r="J77" s="8">
        <v>12</v>
      </c>
      <c r="K77" s="13" t="s">
        <v>139</v>
      </c>
      <c r="L77" s="8">
        <v>8</v>
      </c>
    </row>
    <row r="78" spans="1:12" ht="15.75">
      <c r="A78" s="3" t="s">
        <v>50</v>
      </c>
      <c r="B78" s="3"/>
      <c r="I78" s="13" t="s">
        <v>51</v>
      </c>
      <c r="J78" s="8">
        <v>12</v>
      </c>
      <c r="K78" s="13" t="s">
        <v>139</v>
      </c>
      <c r="L78" s="8">
        <v>8</v>
      </c>
    </row>
    <row r="79" spans="1:12" ht="15.75">
      <c r="A79" s="3" t="s">
        <v>125</v>
      </c>
      <c r="I79" s="13" t="s">
        <v>126</v>
      </c>
      <c r="J79" s="8">
        <v>10</v>
      </c>
      <c r="K79" s="13" t="s">
        <v>159</v>
      </c>
      <c r="L79" s="8">
        <v>15</v>
      </c>
    </row>
    <row r="80" spans="9:12" ht="15.75">
      <c r="I80" s="29" t="s">
        <v>106</v>
      </c>
      <c r="J80" s="30">
        <f>SUM(J73:J79)</f>
        <v>89</v>
      </c>
      <c r="K80" s="30"/>
      <c r="L80" s="30">
        <f>SUM(L73:L79)</f>
        <v>70</v>
      </c>
    </row>
    <row r="82" spans="5:8" ht="15.75">
      <c r="E82" s="3"/>
      <c r="G82" s="4"/>
      <c r="H82" s="4"/>
    </row>
    <row r="83" spans="7:8" ht="15.75">
      <c r="G83" s="4"/>
      <c r="H83" s="6"/>
    </row>
    <row r="85" spans="1:8" ht="15.75">
      <c r="A85" s="3" t="s">
        <v>52</v>
      </c>
      <c r="G85" s="4" t="s">
        <v>95</v>
      </c>
      <c r="H85" s="4" t="s">
        <v>134</v>
      </c>
    </row>
    <row r="86" spans="1:8" ht="15.75">
      <c r="A86" s="3" t="s">
        <v>127</v>
      </c>
      <c r="G86" s="9">
        <v>20</v>
      </c>
      <c r="H86" s="6">
        <f>G86*10</f>
        <v>200</v>
      </c>
    </row>
    <row r="87" spans="9:12" ht="15.75">
      <c r="I87" s="4" t="s">
        <v>3</v>
      </c>
      <c r="J87" s="4" t="s">
        <v>4</v>
      </c>
      <c r="K87" s="4" t="s">
        <v>5</v>
      </c>
      <c r="L87" s="4" t="s">
        <v>4</v>
      </c>
    </row>
    <row r="89" ht="15.75">
      <c r="A89" s="18" t="s">
        <v>53</v>
      </c>
    </row>
    <row r="91" spans="2:12" ht="15.75">
      <c r="B91" s="3" t="s">
        <v>54</v>
      </c>
      <c r="I91" s="13" t="s">
        <v>96</v>
      </c>
      <c r="J91" s="8">
        <v>25</v>
      </c>
      <c r="K91" s="6">
        <v>8</v>
      </c>
      <c r="L91" s="8">
        <v>27</v>
      </c>
    </row>
    <row r="92" spans="2:12" ht="15.75">
      <c r="B92" s="3" t="s">
        <v>55</v>
      </c>
      <c r="I92" s="13" t="s">
        <v>97</v>
      </c>
      <c r="J92" s="8">
        <v>25</v>
      </c>
      <c r="K92" s="6">
        <v>3</v>
      </c>
      <c r="L92" s="8">
        <v>30</v>
      </c>
    </row>
    <row r="93" spans="2:9" ht="15.75">
      <c r="B93" s="3"/>
      <c r="I93" s="13"/>
    </row>
    <row r="94" spans="1:12" ht="15.75">
      <c r="A94" t="s">
        <v>128</v>
      </c>
      <c r="B94" s="3"/>
      <c r="I94" s="13" t="s">
        <v>129</v>
      </c>
      <c r="J94" s="8">
        <v>25</v>
      </c>
      <c r="K94" s="6">
        <v>2</v>
      </c>
      <c r="L94" s="8">
        <v>30</v>
      </c>
    </row>
    <row r="96" spans="1:12" ht="51" customHeight="1">
      <c r="A96" s="12" t="s">
        <v>56</v>
      </c>
      <c r="C96" s="11"/>
      <c r="I96" s="14" t="s">
        <v>98</v>
      </c>
      <c r="J96" s="8">
        <v>25</v>
      </c>
      <c r="K96" s="36" t="s">
        <v>160</v>
      </c>
      <c r="L96" s="8">
        <v>20</v>
      </c>
    </row>
    <row r="98" spans="1:9" ht="18" customHeight="1">
      <c r="A98" s="12" t="s">
        <v>99</v>
      </c>
      <c r="I98" s="25"/>
    </row>
    <row r="100" spans="2:12" ht="49.5" customHeight="1">
      <c r="B100" s="12" t="s">
        <v>100</v>
      </c>
      <c r="C100" s="12"/>
      <c r="D100" s="12"/>
      <c r="E100" s="12"/>
      <c r="F100" s="12"/>
      <c r="G100" s="12"/>
      <c r="I100" s="25" t="s">
        <v>130</v>
      </c>
      <c r="J100" s="8">
        <v>25</v>
      </c>
      <c r="K100" s="37" t="s">
        <v>161</v>
      </c>
      <c r="L100" s="8">
        <v>27</v>
      </c>
    </row>
    <row r="101" spans="2:9" ht="15.75" customHeight="1">
      <c r="B101" s="12"/>
      <c r="C101" s="12"/>
      <c r="D101" s="12"/>
      <c r="E101" s="12"/>
      <c r="F101" s="12"/>
      <c r="G101" s="12"/>
      <c r="I101" s="25"/>
    </row>
    <row r="102" spans="1:12" ht="18" customHeight="1">
      <c r="A102" s="40" t="s">
        <v>136</v>
      </c>
      <c r="B102" s="40"/>
      <c r="C102" s="40"/>
      <c r="D102" s="12"/>
      <c r="E102" s="12"/>
      <c r="F102" s="13"/>
      <c r="G102" s="12"/>
      <c r="H102" s="12"/>
      <c r="I102" s="47" t="s">
        <v>137</v>
      </c>
      <c r="J102" s="45">
        <v>25</v>
      </c>
      <c r="K102" s="49" t="s">
        <v>162</v>
      </c>
      <c r="L102" s="45">
        <v>18</v>
      </c>
    </row>
    <row r="103" spans="1:12" s="19" customFormat="1" ht="31.5" customHeight="1">
      <c r="A103" s="40"/>
      <c r="B103" s="40"/>
      <c r="C103" s="40"/>
      <c r="F103" s="26"/>
      <c r="I103" s="48"/>
      <c r="J103" s="46"/>
      <c r="K103" s="49"/>
      <c r="L103" s="46"/>
    </row>
    <row r="104" spans="1:11" s="19" customFormat="1" ht="15" customHeight="1">
      <c r="A104" s="12"/>
      <c r="I104" s="26"/>
      <c r="K104" s="26"/>
    </row>
    <row r="105" spans="1:12" s="19" customFormat="1" ht="14.25" customHeight="1">
      <c r="A105" s="3" t="s">
        <v>101</v>
      </c>
      <c r="I105" s="13" t="s">
        <v>102</v>
      </c>
      <c r="J105" s="8">
        <v>10</v>
      </c>
      <c r="K105" s="13" t="s">
        <v>163</v>
      </c>
      <c r="L105" s="8">
        <v>4</v>
      </c>
    </row>
    <row r="106" spans="1:12" s="19" customFormat="1" ht="14.25" customHeight="1">
      <c r="A106" s="3"/>
      <c r="I106" s="29" t="s">
        <v>107</v>
      </c>
      <c r="J106" s="30">
        <f>SUM(J91:J105)</f>
        <v>160</v>
      </c>
      <c r="K106" s="30"/>
      <c r="L106" s="30">
        <f>SUM(L91:L105)</f>
        <v>156</v>
      </c>
    </row>
    <row r="107" spans="1:12" s="19" customFormat="1" ht="14.25" customHeight="1">
      <c r="A107" s="3"/>
      <c r="I107" s="3"/>
      <c r="J107" s="6"/>
      <c r="K107" s="6"/>
      <c r="L107" s="6"/>
    </row>
    <row r="108" spans="1:12" s="19" customFormat="1" ht="14.25" customHeight="1">
      <c r="A108" s="3"/>
      <c r="E108" s="3"/>
      <c r="F108"/>
      <c r="G108" s="4"/>
      <c r="H108" s="4"/>
      <c r="I108" s="3"/>
      <c r="J108" s="27"/>
      <c r="K108" s="35"/>
      <c r="L108" s="27"/>
    </row>
    <row r="109" spans="7:8" ht="12.75">
      <c r="G109" s="19"/>
      <c r="H109" s="6"/>
    </row>
    <row r="110" spans="7:8" ht="12.75">
      <c r="G110" s="21"/>
      <c r="H110" s="6"/>
    </row>
    <row r="111" spans="1:8" ht="15.75">
      <c r="A111" s="3" t="s">
        <v>57</v>
      </c>
      <c r="G111" s="4" t="s">
        <v>95</v>
      </c>
      <c r="H111" s="4" t="s">
        <v>134</v>
      </c>
    </row>
    <row r="112" spans="7:8" ht="12.75">
      <c r="G112" s="9">
        <v>15</v>
      </c>
      <c r="H112" s="6">
        <f>G112*10</f>
        <v>150</v>
      </c>
    </row>
    <row r="113" spans="9:12" ht="15.75">
      <c r="I113" s="4" t="s">
        <v>3</v>
      </c>
      <c r="J113" s="4" t="s">
        <v>4</v>
      </c>
      <c r="K113" s="4" t="s">
        <v>5</v>
      </c>
      <c r="L113" s="4" t="s">
        <v>4</v>
      </c>
    </row>
    <row r="115" spans="1:12" ht="34.5" customHeight="1">
      <c r="A115" s="41" t="s">
        <v>58</v>
      </c>
      <c r="B115" s="42"/>
      <c r="C115" s="42"/>
      <c r="I115" s="14" t="s">
        <v>131</v>
      </c>
      <c r="J115" s="8">
        <v>10</v>
      </c>
      <c r="K115" s="37" t="s">
        <v>140</v>
      </c>
      <c r="L115" s="8">
        <v>7</v>
      </c>
    </row>
    <row r="117" ht="15.75">
      <c r="A117" s="3" t="s">
        <v>59</v>
      </c>
    </row>
    <row r="119" spans="2:12" ht="15.75">
      <c r="B119" s="3" t="s">
        <v>60</v>
      </c>
      <c r="I119" s="34" t="s">
        <v>132</v>
      </c>
      <c r="J119" s="45">
        <v>12</v>
      </c>
      <c r="K119" s="33">
        <v>776866</v>
      </c>
      <c r="L119" s="45">
        <v>4</v>
      </c>
    </row>
    <row r="120" spans="1:12" ht="15.75">
      <c r="A120" s="3"/>
      <c r="B120" s="3" t="s">
        <v>61</v>
      </c>
      <c r="F120" s="34"/>
      <c r="I120" s="34" t="s">
        <v>63</v>
      </c>
      <c r="J120" s="50"/>
      <c r="K120" s="15">
        <v>0.001</v>
      </c>
      <c r="L120" s="50"/>
    </row>
    <row r="121" spans="2:12" ht="31.5" customHeight="1">
      <c r="B121" s="12" t="s">
        <v>62</v>
      </c>
      <c r="F121" s="14"/>
      <c r="I121" s="14" t="s">
        <v>64</v>
      </c>
      <c r="J121" s="46"/>
      <c r="L121" s="46"/>
    </row>
    <row r="123" ht="15.75">
      <c r="A123" s="3" t="s">
        <v>65</v>
      </c>
    </row>
    <row r="125" spans="2:12" ht="31.5">
      <c r="B125" s="12" t="s">
        <v>66</v>
      </c>
      <c r="C125" s="11"/>
      <c r="D125" s="11"/>
      <c r="I125" s="14" t="s">
        <v>67</v>
      </c>
      <c r="J125" s="8">
        <v>10</v>
      </c>
      <c r="K125" s="33">
        <v>536000</v>
      </c>
      <c r="L125" s="8">
        <v>10</v>
      </c>
    </row>
    <row r="126" ht="15.75">
      <c r="B126" s="3"/>
    </row>
    <row r="127" ht="15.75">
      <c r="A127" s="3" t="s">
        <v>68</v>
      </c>
    </row>
    <row r="128" ht="15.75">
      <c r="B128" s="3" t="s">
        <v>69</v>
      </c>
    </row>
    <row r="129" spans="3:12" ht="15.75">
      <c r="C129" s="3" t="s">
        <v>70</v>
      </c>
      <c r="I129" s="5">
        <v>6485598</v>
      </c>
      <c r="J129" s="8">
        <v>10</v>
      </c>
      <c r="K129" s="5">
        <v>243465</v>
      </c>
      <c r="L129" s="8">
        <v>12</v>
      </c>
    </row>
    <row r="130" spans="3:12" ht="15.75">
      <c r="C130" s="3" t="s">
        <v>71</v>
      </c>
      <c r="I130" s="13">
        <v>45</v>
      </c>
      <c r="J130" s="8">
        <v>10</v>
      </c>
      <c r="K130" s="13" t="s">
        <v>164</v>
      </c>
      <c r="L130" s="8">
        <v>12</v>
      </c>
    </row>
    <row r="131" spans="2:12" ht="15.75">
      <c r="B131" s="3" t="s">
        <v>72</v>
      </c>
      <c r="I131" s="13" t="s">
        <v>73</v>
      </c>
      <c r="J131" s="8">
        <v>10</v>
      </c>
      <c r="K131" s="13" t="s">
        <v>141</v>
      </c>
      <c r="L131" s="8">
        <v>10</v>
      </c>
    </row>
    <row r="132" spans="2:12" ht="15.75">
      <c r="B132" s="3" t="s">
        <v>74</v>
      </c>
      <c r="I132" s="13" t="s">
        <v>75</v>
      </c>
      <c r="J132" s="8">
        <v>15</v>
      </c>
      <c r="K132" s="13" t="s">
        <v>165</v>
      </c>
      <c r="L132" s="8">
        <v>14</v>
      </c>
    </row>
    <row r="133" spans="9:12" ht="12.75">
      <c r="I133" s="23" t="s">
        <v>108</v>
      </c>
      <c r="J133" s="23">
        <f>SUM(J115:J132)</f>
        <v>77</v>
      </c>
      <c r="K133" s="23"/>
      <c r="L133" s="23">
        <f>SUM(L115:L132)</f>
        <v>69</v>
      </c>
    </row>
    <row r="135" spans="5:8" ht="15.75">
      <c r="E135" s="3"/>
      <c r="G135" s="4"/>
      <c r="H135" s="4"/>
    </row>
    <row r="136" ht="12.75">
      <c r="H136" s="6"/>
    </row>
    <row r="138" spans="1:8" ht="15.75">
      <c r="A138" s="3" t="s">
        <v>76</v>
      </c>
      <c r="G138" s="4" t="s">
        <v>95</v>
      </c>
      <c r="H138" s="4" t="s">
        <v>134</v>
      </c>
    </row>
    <row r="139" spans="7:8" ht="12.75">
      <c r="G139" s="9">
        <v>20</v>
      </c>
      <c r="H139" s="6">
        <f>G139*10</f>
        <v>200</v>
      </c>
    </row>
    <row r="140" spans="9:12" ht="15.75">
      <c r="I140" s="4" t="s">
        <v>3</v>
      </c>
      <c r="J140" s="4" t="s">
        <v>4</v>
      </c>
      <c r="K140" s="4" t="s">
        <v>5</v>
      </c>
      <c r="L140" s="4" t="s">
        <v>4</v>
      </c>
    </row>
    <row r="142" spans="1:12" ht="15.75">
      <c r="A142" s="3" t="s">
        <v>77</v>
      </c>
      <c r="F142" s="13"/>
      <c r="I142" s="44" t="s">
        <v>135</v>
      </c>
      <c r="J142" s="45">
        <v>7</v>
      </c>
      <c r="K142" s="51">
        <v>0.298</v>
      </c>
      <c r="L142" s="45">
        <v>10</v>
      </c>
    </row>
    <row r="143" spans="2:12" ht="15.75">
      <c r="B143" s="3" t="s">
        <v>78</v>
      </c>
      <c r="F143" s="13"/>
      <c r="I143" s="44"/>
      <c r="J143" s="46"/>
      <c r="K143" s="51"/>
      <c r="L143" s="46"/>
    </row>
    <row r="144" spans="2:12" ht="15.75">
      <c r="B144" s="3"/>
      <c r="I144" s="13"/>
      <c r="J144" s="6"/>
      <c r="L144" s="6"/>
    </row>
    <row r="145" spans="1:12" ht="15.75">
      <c r="A145" t="s">
        <v>115</v>
      </c>
      <c r="B145" s="3"/>
      <c r="I145" s="13"/>
      <c r="J145" s="6"/>
      <c r="L145" s="6"/>
    </row>
    <row r="146" spans="2:12" ht="15.75">
      <c r="B146" s="3" t="s">
        <v>116</v>
      </c>
      <c r="I146" s="5">
        <v>46609072</v>
      </c>
      <c r="J146" s="8">
        <v>5</v>
      </c>
      <c r="K146" s="5">
        <v>913878</v>
      </c>
      <c r="L146" s="8">
        <v>8</v>
      </c>
    </row>
    <row r="147" spans="2:12" ht="15.75">
      <c r="B147" s="3" t="s">
        <v>117</v>
      </c>
      <c r="I147" s="15">
        <v>0.148</v>
      </c>
      <c r="J147" s="8">
        <v>4</v>
      </c>
      <c r="K147" s="15">
        <v>0.112</v>
      </c>
      <c r="L147" s="8">
        <v>6</v>
      </c>
    </row>
    <row r="148" spans="1:12" ht="15.75">
      <c r="A148" s="31"/>
      <c r="B148" s="3" t="s">
        <v>118</v>
      </c>
      <c r="I148" s="33">
        <v>74619344626</v>
      </c>
      <c r="J148" s="8">
        <v>5</v>
      </c>
      <c r="K148" s="33">
        <v>1403720773</v>
      </c>
      <c r="L148" s="8">
        <v>7</v>
      </c>
    </row>
    <row r="149" spans="2:12" ht="15.75">
      <c r="B149" s="3" t="s">
        <v>119</v>
      </c>
      <c r="I149" s="17">
        <v>133.41</v>
      </c>
      <c r="J149" s="8">
        <v>5</v>
      </c>
      <c r="K149" s="33">
        <v>128</v>
      </c>
      <c r="L149" s="8">
        <v>7</v>
      </c>
    </row>
    <row r="150" ht="15.75">
      <c r="I150" s="32"/>
    </row>
    <row r="151" spans="1:12" ht="47.25" customHeight="1">
      <c r="A151" s="12" t="s">
        <v>82</v>
      </c>
      <c r="I151" s="14" t="s">
        <v>81</v>
      </c>
      <c r="J151" s="8">
        <v>8</v>
      </c>
      <c r="K151" s="38" t="s">
        <v>166</v>
      </c>
      <c r="L151" s="8">
        <v>10</v>
      </c>
    </row>
    <row r="153" spans="1:12" ht="33.75" customHeight="1">
      <c r="A153" s="12" t="s">
        <v>83</v>
      </c>
      <c r="C153" s="12"/>
      <c r="I153" s="14" t="s">
        <v>133</v>
      </c>
      <c r="J153" s="45">
        <v>7</v>
      </c>
      <c r="K153" s="39"/>
      <c r="L153" s="45">
        <v>9</v>
      </c>
    </row>
    <row r="154" spans="1:12" ht="15.75">
      <c r="A154" s="3" t="s">
        <v>84</v>
      </c>
      <c r="I154" s="5">
        <v>9082367</v>
      </c>
      <c r="J154" s="50"/>
      <c r="K154" s="5">
        <v>223012</v>
      </c>
      <c r="L154" s="50"/>
    </row>
    <row r="155" spans="1:12" ht="15.75">
      <c r="A155" s="3" t="s">
        <v>117</v>
      </c>
      <c r="I155" s="15">
        <v>0.029</v>
      </c>
      <c r="J155" s="46"/>
      <c r="K155" s="15">
        <v>0.027</v>
      </c>
      <c r="L155" s="46"/>
    </row>
    <row r="156" spans="1:9" ht="15.75">
      <c r="A156" s="3"/>
      <c r="I156" s="13"/>
    </row>
    <row r="157" spans="1:12" ht="15.75">
      <c r="A157" s="3" t="s">
        <v>85</v>
      </c>
      <c r="I157" s="13" t="s">
        <v>86</v>
      </c>
      <c r="J157" s="45">
        <v>4</v>
      </c>
      <c r="L157" s="45">
        <v>6</v>
      </c>
    </row>
    <row r="158" spans="1:12" ht="47.25">
      <c r="A158" s="12" t="s">
        <v>87</v>
      </c>
      <c r="I158" s="14" t="s">
        <v>88</v>
      </c>
      <c r="J158" s="46"/>
      <c r="K158" s="14" t="s">
        <v>167</v>
      </c>
      <c r="L158" s="46"/>
    </row>
    <row r="159" ht="15.75">
      <c r="I159" s="13"/>
    </row>
    <row r="160" spans="1:9" ht="15.75">
      <c r="A160" s="3" t="s">
        <v>89</v>
      </c>
      <c r="I160" s="13"/>
    </row>
    <row r="161" spans="1:12" ht="15.75">
      <c r="A161" s="3"/>
      <c r="B161" s="3" t="s">
        <v>90</v>
      </c>
      <c r="I161" s="7">
        <v>0.63</v>
      </c>
      <c r="J161" s="8">
        <v>5</v>
      </c>
      <c r="K161" s="13" t="s">
        <v>168</v>
      </c>
      <c r="L161" s="8">
        <v>6</v>
      </c>
    </row>
    <row r="162" spans="1:12" ht="15.75">
      <c r="A162" s="3"/>
      <c r="B162" s="3" t="s">
        <v>91</v>
      </c>
      <c r="I162" s="7">
        <v>0.14</v>
      </c>
      <c r="J162" s="8">
        <v>5</v>
      </c>
      <c r="K162" s="13" t="s">
        <v>169</v>
      </c>
      <c r="L162" s="8">
        <v>3</v>
      </c>
    </row>
    <row r="163" spans="1:12" ht="15.75">
      <c r="A163" s="3"/>
      <c r="B163" s="3" t="s">
        <v>92</v>
      </c>
      <c r="I163" s="7">
        <v>0.22</v>
      </c>
      <c r="J163" s="8">
        <v>5</v>
      </c>
      <c r="K163" s="13" t="s">
        <v>170</v>
      </c>
      <c r="L163" s="8">
        <v>4</v>
      </c>
    </row>
    <row r="164" spans="1:9" ht="15.75">
      <c r="A164" s="3"/>
      <c r="B164" s="3"/>
      <c r="I164" s="13"/>
    </row>
    <row r="165" spans="1:12" ht="15.75">
      <c r="A165" s="3" t="s">
        <v>93</v>
      </c>
      <c r="B165" s="3"/>
      <c r="I165" s="13" t="s">
        <v>94</v>
      </c>
      <c r="J165" s="8">
        <v>7</v>
      </c>
      <c r="K165" s="7">
        <v>0.75</v>
      </c>
      <c r="L165" s="8">
        <v>8</v>
      </c>
    </row>
    <row r="166" spans="9:12" ht="12.75">
      <c r="I166" s="23" t="s">
        <v>109</v>
      </c>
      <c r="J166" s="23">
        <f>SUM(J141:J165)</f>
        <v>67</v>
      </c>
      <c r="K166" s="23"/>
      <c r="L166" s="23">
        <f>SUM(L141:L165)</f>
        <v>84</v>
      </c>
    </row>
    <row r="167" spans="10:12" ht="12.75">
      <c r="J167" s="6"/>
      <c r="L167" s="6"/>
    </row>
    <row r="168" spans="5:8" ht="15.75">
      <c r="E168" s="3"/>
      <c r="G168" s="4"/>
      <c r="H168" s="4"/>
    </row>
    <row r="169" spans="7:8" ht="15.75">
      <c r="G169" s="4"/>
      <c r="H169" s="6"/>
    </row>
    <row r="170" spans="7:8" ht="12.75">
      <c r="G170" s="21"/>
      <c r="H170" s="6"/>
    </row>
    <row r="172" spans="5:10" ht="15.75">
      <c r="E172" s="13"/>
      <c r="J172" s="6"/>
    </row>
    <row r="173" spans="8:10" ht="15.75">
      <c r="H173" s="3"/>
      <c r="J173" s="6"/>
    </row>
    <row r="174" spans="6:12" ht="27" customHeight="1">
      <c r="F174" s="28" t="s">
        <v>79</v>
      </c>
      <c r="G174" s="24" t="s">
        <v>95</v>
      </c>
      <c r="H174" s="24" t="s">
        <v>134</v>
      </c>
      <c r="J174" s="20" t="s">
        <v>80</v>
      </c>
      <c r="L174" s="20" t="s">
        <v>80</v>
      </c>
    </row>
    <row r="175" spans="7:12" ht="12.75">
      <c r="G175" s="22">
        <f>SUM(G1:G174)/100</f>
        <v>1</v>
      </c>
      <c r="H175" s="6">
        <f>SUM(H1:H174)</f>
        <v>1000</v>
      </c>
      <c r="J175" s="23">
        <f>SUM(J6:J172)-J166-J133-J106-J80-J64-J24-J9</f>
        <v>529</v>
      </c>
      <c r="K175" s="23"/>
      <c r="L175" s="23">
        <f>SUM(L6:L172)-L166-L133-L106-L80-L64-L24-L9</f>
        <v>501</v>
      </c>
    </row>
    <row r="184" spans="9:10" ht="15.75">
      <c r="I184" s="4"/>
      <c r="J184" s="4"/>
    </row>
  </sheetData>
  <sheetProtection/>
  <mergeCells count="18">
    <mergeCell ref="K102:K103"/>
    <mergeCell ref="J157:J158"/>
    <mergeCell ref="L157:L158"/>
    <mergeCell ref="J119:J121"/>
    <mergeCell ref="L119:L121"/>
    <mergeCell ref="K142:K143"/>
    <mergeCell ref="J153:J155"/>
    <mergeCell ref="L153:L155"/>
    <mergeCell ref="A38:H38"/>
    <mergeCell ref="A115:C115"/>
    <mergeCell ref="A26:L28"/>
    <mergeCell ref="I142:I143"/>
    <mergeCell ref="J142:J143"/>
    <mergeCell ref="L142:L143"/>
    <mergeCell ref="A102:C103"/>
    <mergeCell ref="I102:I103"/>
    <mergeCell ref="J102:J103"/>
    <mergeCell ref="L102:L10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 for Long-Term Care Reform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Damon Moses</dc:creator>
  <cp:keywords/>
  <dc:description/>
  <cp:lastModifiedBy>Damon Moses</cp:lastModifiedBy>
  <cp:lastPrinted>2013-11-18T22:54:37Z</cp:lastPrinted>
  <dcterms:created xsi:type="dcterms:W3CDTF">2013-09-12T20:52:06Z</dcterms:created>
  <dcterms:modified xsi:type="dcterms:W3CDTF">2014-01-17T23:43:43Z</dcterms:modified>
  <cp:category/>
  <cp:version/>
  <cp:contentType/>
  <cp:contentStatus/>
</cp:coreProperties>
</file>